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1475" windowHeight="544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8" i="1" l="1"/>
  <c r="J24" i="1" l="1"/>
  <c r="L10" i="1"/>
  <c r="L17" i="1" s="1"/>
  <c r="L20" i="1" s="1"/>
  <c r="L24" i="1"/>
  <c r="J36" i="1"/>
  <c r="L21" i="1" l="1"/>
  <c r="L19" i="1"/>
  <c r="L33" i="1"/>
  <c r="J10" i="1"/>
  <c r="J17" i="1" s="1"/>
  <c r="J20" i="1" s="1"/>
  <c r="J19" i="1" l="1"/>
  <c r="J21" i="1"/>
  <c r="L29" i="1"/>
  <c r="J22" i="1"/>
  <c r="J25" i="1" s="1"/>
  <c r="J12" i="1"/>
  <c r="J14" i="1" s="1"/>
  <c r="J27" i="1" s="1"/>
  <c r="J29" i="1" s="1"/>
  <c r="J31" i="1" s="1"/>
  <c r="L31" i="1" l="1"/>
  <c r="L27" i="1"/>
  <c r="J33" i="1"/>
  <c r="L22" i="1" l="1"/>
  <c r="L25" i="1" s="1"/>
  <c r="L14" i="1" s="1"/>
  <c r="L12" i="1" s="1"/>
</calcChain>
</file>

<file path=xl/sharedStrings.xml><?xml version="1.0" encoding="utf-8"?>
<sst xmlns="http://schemas.openxmlformats.org/spreadsheetml/2006/main" count="50" uniqueCount="48">
  <si>
    <t>Дата заседания АС о результатах Н:</t>
  </si>
  <si>
    <t>Дата назначения ВУ:</t>
  </si>
  <si>
    <t>№</t>
  </si>
  <si>
    <t>Назначение Арбитражного Управляющего</t>
  </si>
  <si>
    <t>Направление сообщения о введении наблюдения для публикации</t>
  </si>
  <si>
    <t>Уведомление государственных органов и запрос информации</t>
  </si>
  <si>
    <t>Уведомление банков и запрос информации об остатках на счетах</t>
  </si>
  <si>
    <t>Первое собрание кредиторов</t>
  </si>
  <si>
    <t>Отчет в СРО</t>
  </si>
  <si>
    <t>Заседание АС о результатах Наблюдения</t>
  </si>
  <si>
    <t>Уведомление кредиторов о 1СК</t>
  </si>
  <si>
    <t>ФинАнализ: оформление документов</t>
  </si>
  <si>
    <t>Публикация о введении Наблюдения</t>
  </si>
  <si>
    <t>Отправка результатов наблюдения в АС</t>
  </si>
  <si>
    <t>Предъявление требований кредиторов</t>
  </si>
  <si>
    <t>Определение суда о (не)включении требований в РТК</t>
  </si>
  <si>
    <t>30 дней после публикации</t>
  </si>
  <si>
    <t>после 1СК</t>
  </si>
  <si>
    <t>Возражения на требования кредиторов</t>
  </si>
  <si>
    <t>начальная</t>
  </si>
  <si>
    <t>крайняя</t>
  </si>
  <si>
    <t>реальная</t>
  </si>
  <si>
    <t>Контрольные даты</t>
  </si>
  <si>
    <t>Мероприятия:</t>
  </si>
  <si>
    <t>после назначения</t>
  </si>
  <si>
    <t xml:space="preserve">после ответов от ФНС </t>
  </si>
  <si>
    <t>не позже 14 дн. до ув. о 1СК</t>
  </si>
  <si>
    <t>не позже 1 мес до ув о 1СК</t>
  </si>
  <si>
    <t>обычно не позже 7 дней</t>
  </si>
  <si>
    <t>после направления</t>
  </si>
  <si>
    <t>не позже за 14 дней до ТК</t>
  </si>
  <si>
    <t>15 дн после ТК</t>
  </si>
  <si>
    <t>1 мес после возр на ТК</t>
  </si>
  <si>
    <t>после ответов и опред о ТК</t>
  </si>
  <si>
    <t>не позже ув. о 1СК</t>
  </si>
  <si>
    <t>не позже  за 14 дн до 1СК</t>
  </si>
  <si>
    <t>не позже чем через 5 дн.</t>
  </si>
  <si>
    <t>после Финанализа</t>
  </si>
  <si>
    <t>через 14 дн после ув.</t>
  </si>
  <si>
    <t>не позже за 14 дн. до АС</t>
  </si>
  <si>
    <t>за 5 дней до АС</t>
  </si>
  <si>
    <t>не позже 10 дней от назн.</t>
  </si>
  <si>
    <t>Наименование должника:</t>
  </si>
  <si>
    <t>Календарный план мероприятий Наблюдения.</t>
  </si>
  <si>
    <t>Завершение направления уведомлений выявленным кредиторам</t>
  </si>
  <si>
    <t>Предоставление руководителем должника информации</t>
  </si>
  <si>
    <t>15 дней с даты утверждения АУ</t>
  </si>
  <si>
    <t>ООО «Управляющая компания «Светлый город»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</si>
</sst>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d\-mmm\-yyyy;@"/>
    <numFmt numFmtId="165" formatCode="[$-419]d\ mmm\ yy;@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/>
    <xf numFmtId="0" fontId="0" fillId="0" borderId="0" xfId="0" applyFill="1"/>
    <xf numFmtId="164" fontId="0" fillId="0" borderId="0" xfId="0" applyNumberFormat="1"/>
    <xf numFmtId="165" fontId="0" fillId="0" borderId="0" xfId="0" applyNumberFormat="1"/>
    <xf numFmtId="165" fontId="0" fillId="2" borderId="0" xfId="0" applyNumberFormat="1" applyFill="1"/>
    <xf numFmtId="165" fontId="0" fillId="0" borderId="0" xfId="0" applyNumberFormat="1" applyFill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left"/>
    </xf>
    <xf numFmtId="0" fontId="0" fillId="0" borderId="2" xfId="0" applyBorder="1"/>
    <xf numFmtId="0" fontId="0" fillId="0" borderId="4" xfId="0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5" xfId="0" applyFont="1" applyFill="1" applyBorder="1"/>
    <xf numFmtId="0" fontId="1" fillId="3" borderId="5" xfId="0" applyFont="1" applyFill="1" applyBorder="1" applyAlignment="1">
      <alignment horizontal="center"/>
    </xf>
    <xf numFmtId="0" fontId="0" fillId="3" borderId="2" xfId="0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6" xfId="0" applyFont="1" applyFill="1" applyBorder="1"/>
    <xf numFmtId="0" fontId="1" fillId="3" borderId="6" xfId="0" applyFont="1" applyFill="1" applyBorder="1" applyAlignment="1">
      <alignment horizontal="right"/>
    </xf>
    <xf numFmtId="0" fontId="0" fillId="3" borderId="4" xfId="0" applyFill="1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left"/>
    </xf>
    <xf numFmtId="0" fontId="0" fillId="0" borderId="9" xfId="0" applyBorder="1"/>
    <xf numFmtId="165" fontId="0" fillId="0" borderId="9" xfId="0" applyNumberFormat="1" applyBorder="1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2" xfId="0" applyBorder="1" applyAlignment="1">
      <alignment horizontal="right"/>
    </xf>
    <xf numFmtId="0" fontId="0" fillId="0" borderId="6" xfId="0" applyBorder="1"/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right"/>
    </xf>
    <xf numFmtId="165" fontId="0" fillId="0" borderId="5" xfId="0" applyNumberFormat="1" applyBorder="1"/>
    <xf numFmtId="165" fontId="0" fillId="0" borderId="2" xfId="0" applyNumberFormat="1" applyBorder="1"/>
    <xf numFmtId="165" fontId="0" fillId="0" borderId="6" xfId="0" applyNumberFormat="1" applyBorder="1"/>
    <xf numFmtId="165" fontId="0" fillId="0" borderId="4" xfId="0" applyNumberFormat="1" applyBorder="1"/>
    <xf numFmtId="165" fontId="0" fillId="0" borderId="8" xfId="0" applyNumberFormat="1" applyBorder="1"/>
    <xf numFmtId="165" fontId="0" fillId="0" borderId="1" xfId="0" applyNumberFormat="1" applyBorder="1"/>
    <xf numFmtId="165" fontId="0" fillId="0" borderId="3" xfId="0" applyNumberFormat="1" applyBorder="1"/>
    <xf numFmtId="165" fontId="0" fillId="0" borderId="7" xfId="0" applyNumberFormat="1" applyBorder="1"/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10" xfId="0" applyBorder="1"/>
    <xf numFmtId="165" fontId="0" fillId="0" borderId="0" xfId="0" applyNumberFormat="1" applyBorder="1"/>
    <xf numFmtId="165" fontId="0" fillId="0" borderId="11" xfId="0" applyNumberFormat="1" applyBorder="1"/>
    <xf numFmtId="0" fontId="0" fillId="0" borderId="0" xfId="0" applyBorder="1"/>
    <xf numFmtId="0" fontId="0" fillId="0" borderId="11" xfId="0" applyBorder="1"/>
    <xf numFmtId="165" fontId="0" fillId="0" borderId="10" xfId="0" applyNumberFormat="1" applyBorder="1"/>
    <xf numFmtId="0" fontId="0" fillId="0" borderId="0" xfId="0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0" fillId="0" borderId="0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7" xfId="0" applyFill="1" applyBorder="1" applyAlignment="1">
      <alignment horizontal="left"/>
    </xf>
    <xf numFmtId="0" fontId="0" fillId="0" borderId="9" xfId="0" applyFill="1" applyBorder="1"/>
    <xf numFmtId="165" fontId="0" fillId="0" borderId="9" xfId="0" applyNumberFormat="1" applyFill="1" applyBorder="1"/>
    <xf numFmtId="165" fontId="0" fillId="0" borderId="12" xfId="0" applyNumberFormat="1" applyFill="1" applyBorder="1"/>
    <xf numFmtId="0" fontId="0" fillId="0" borderId="13" xfId="0" applyBorder="1"/>
    <xf numFmtId="165" fontId="0" fillId="0" borderId="14" xfId="0" applyNumberFormat="1" applyFill="1" applyBorder="1"/>
    <xf numFmtId="0" fontId="0" fillId="0" borderId="15" xfId="0" applyBorder="1"/>
    <xf numFmtId="165" fontId="0" fillId="0" borderId="16" xfId="0" applyNumberFormat="1" applyFill="1" applyBorder="1"/>
    <xf numFmtId="0" fontId="0" fillId="0" borderId="17" xfId="0" applyBorder="1"/>
    <xf numFmtId="165" fontId="3" fillId="0" borderId="1" xfId="0" applyNumberFormat="1" applyFont="1" applyBorder="1"/>
    <xf numFmtId="165" fontId="3" fillId="0" borderId="5" xfId="0" applyNumberFormat="1" applyFont="1" applyBorder="1"/>
    <xf numFmtId="165" fontId="0" fillId="2" borderId="9" xfId="0" applyNumberFormat="1" applyFill="1" applyBorder="1"/>
    <xf numFmtId="0" fontId="0" fillId="0" borderId="0" xfId="0" applyAlignment="1">
      <alignment wrapText="1"/>
    </xf>
    <xf numFmtId="0" fontId="0" fillId="0" borderId="18" xfId="0" applyBorder="1" applyAlignment="1">
      <alignment horizontal="left"/>
    </xf>
    <xf numFmtId="165" fontId="3" fillId="0" borderId="9" xfId="0" applyNumberFormat="1" applyFont="1" applyBorder="1"/>
    <xf numFmtId="165" fontId="4" fillId="0" borderId="5" xfId="0" applyNumberFormat="1" applyFont="1" applyBorder="1"/>
    <xf numFmtId="165" fontId="3" fillId="0" borderId="7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showGridLines="0" tabSelected="1" workbookViewId="0">
      <selection activeCell="U18" sqref="U18"/>
    </sheetView>
  </sheetViews>
  <sheetFormatPr defaultRowHeight="15" x14ac:dyDescent="0.25"/>
  <cols>
    <col min="1" max="1" width="2.85546875" customWidth="1"/>
    <col min="2" max="2" width="0.7109375" customWidth="1"/>
    <col min="5" max="5" width="15" bestFit="1" customWidth="1"/>
    <col min="8" max="8" width="15.7109375" customWidth="1"/>
    <col min="9" max="9" width="0.7109375" customWidth="1"/>
    <col min="10" max="10" width="9.5703125" customWidth="1"/>
    <col min="11" max="11" width="0.7109375" customWidth="1"/>
    <col min="12" max="12" width="9.5703125" customWidth="1"/>
    <col min="13" max="13" width="0.7109375" customWidth="1"/>
    <col min="14" max="14" width="9.5703125" customWidth="1"/>
    <col min="15" max="15" width="0.7109375" customWidth="1"/>
    <col min="16" max="16" width="8.85546875" customWidth="1"/>
    <col min="17" max="18" width="9.7109375" bestFit="1" customWidth="1"/>
    <col min="19" max="19" width="15.140625" customWidth="1"/>
  </cols>
  <sheetData>
    <row r="1" spans="1:19" x14ac:dyDescent="0.25">
      <c r="A1" s="10" t="s">
        <v>43</v>
      </c>
      <c r="H1" s="7" t="s">
        <v>42</v>
      </c>
      <c r="I1" s="2"/>
      <c r="J1" s="11" t="s">
        <v>47</v>
      </c>
      <c r="K1" s="1"/>
      <c r="L1" s="1"/>
      <c r="M1" s="1"/>
      <c r="N1" s="1"/>
      <c r="O1" s="1"/>
      <c r="P1" s="1"/>
      <c r="Q1" s="1"/>
      <c r="R1" s="1"/>
    </row>
    <row r="2" spans="1:19" x14ac:dyDescent="0.25">
      <c r="H2" s="7" t="s">
        <v>1</v>
      </c>
      <c r="J2" s="5">
        <v>41710</v>
      </c>
      <c r="M2" s="6"/>
    </row>
    <row r="3" spans="1:19" x14ac:dyDescent="0.25">
      <c r="H3" s="7" t="s">
        <v>0</v>
      </c>
      <c r="J3" s="5">
        <v>41816</v>
      </c>
      <c r="M3" s="6"/>
    </row>
    <row r="4" spans="1:19" ht="8.1" customHeight="1" x14ac:dyDescent="0.25"/>
    <row r="5" spans="1:19" x14ac:dyDescent="0.25">
      <c r="A5" s="14" t="s">
        <v>2</v>
      </c>
      <c r="B5" s="15"/>
      <c r="C5" s="14"/>
      <c r="D5" s="16"/>
      <c r="E5" s="16" t="s">
        <v>23</v>
      </c>
      <c r="F5" s="16"/>
      <c r="G5" s="16"/>
      <c r="H5" s="15"/>
      <c r="I5" s="14"/>
      <c r="J5" s="16"/>
      <c r="K5" s="16"/>
      <c r="L5" s="17" t="s">
        <v>22</v>
      </c>
      <c r="M5" s="17"/>
      <c r="N5" s="16"/>
      <c r="O5" s="18"/>
    </row>
    <row r="6" spans="1:19" x14ac:dyDescent="0.25">
      <c r="A6" s="19"/>
      <c r="B6" s="20"/>
      <c r="C6" s="19"/>
      <c r="D6" s="21"/>
      <c r="E6" s="21"/>
      <c r="F6" s="21"/>
      <c r="G6" s="21"/>
      <c r="H6" s="20"/>
      <c r="I6" s="19"/>
      <c r="J6" s="22" t="s">
        <v>19</v>
      </c>
      <c r="K6" s="22"/>
      <c r="L6" s="22" t="s">
        <v>20</v>
      </c>
      <c r="M6" s="22"/>
      <c r="N6" s="22" t="s">
        <v>21</v>
      </c>
      <c r="O6" s="23"/>
    </row>
    <row r="7" spans="1:19" ht="8.1" customHeight="1" x14ac:dyDescent="0.25">
      <c r="A7" s="55"/>
      <c r="B7" s="55"/>
      <c r="C7" s="55"/>
      <c r="D7" s="55"/>
      <c r="E7" s="55"/>
      <c r="F7" s="55"/>
      <c r="G7" s="55"/>
      <c r="H7" s="55"/>
      <c r="I7" s="55"/>
      <c r="J7" s="56"/>
      <c r="K7" s="56"/>
      <c r="L7" s="56"/>
      <c r="M7" s="56"/>
      <c r="N7" s="56"/>
      <c r="O7" s="57"/>
      <c r="P7" s="57"/>
      <c r="Q7" s="57"/>
    </row>
    <row r="8" spans="1:19" x14ac:dyDescent="0.25">
      <c r="A8" s="24">
        <v>1</v>
      </c>
      <c r="B8" s="25"/>
      <c r="C8" s="26" t="s">
        <v>3</v>
      </c>
      <c r="D8" s="27"/>
      <c r="E8" s="27"/>
      <c r="F8" s="27"/>
      <c r="G8" s="27"/>
      <c r="H8" s="25"/>
      <c r="I8" s="24"/>
      <c r="J8" s="28"/>
      <c r="K8" s="28"/>
      <c r="L8" s="28"/>
      <c r="M8" s="28"/>
      <c r="N8" s="71">
        <f>J2</f>
        <v>41710</v>
      </c>
      <c r="O8" s="25"/>
      <c r="S8" s="3"/>
    </row>
    <row r="9" spans="1:19" ht="8.1" customHeight="1" thickBot="1" x14ac:dyDescent="0.3">
      <c r="J9" s="4"/>
      <c r="K9" s="4"/>
      <c r="L9" s="4"/>
      <c r="M9" s="4"/>
      <c r="N9" s="4"/>
    </row>
    <row r="10" spans="1:19" x14ac:dyDescent="0.25">
      <c r="A10" s="29">
        <v>2</v>
      </c>
      <c r="B10" s="12"/>
      <c r="C10" s="29"/>
      <c r="D10" s="31"/>
      <c r="E10" s="31"/>
      <c r="F10" s="31"/>
      <c r="G10" s="31"/>
      <c r="H10" s="32" t="s">
        <v>4</v>
      </c>
      <c r="I10" s="29"/>
      <c r="J10" s="38">
        <f>N8</f>
        <v>41710</v>
      </c>
      <c r="K10" s="39"/>
      <c r="L10" s="69">
        <f>N8 + 10</f>
        <v>41720</v>
      </c>
      <c r="M10" s="38"/>
      <c r="N10" s="63"/>
      <c r="O10" s="64"/>
      <c r="P10" s="8" t="s">
        <v>24</v>
      </c>
    </row>
    <row r="11" spans="1:19" ht="15.75" thickBot="1" x14ac:dyDescent="0.3">
      <c r="A11" s="30"/>
      <c r="B11" s="13"/>
      <c r="C11" s="30"/>
      <c r="D11" s="33"/>
      <c r="E11" s="33"/>
      <c r="F11" s="33"/>
      <c r="G11" s="33"/>
      <c r="H11" s="34"/>
      <c r="I11" s="30"/>
      <c r="J11" s="40"/>
      <c r="K11" s="41"/>
      <c r="L11" s="44"/>
      <c r="M11" s="40"/>
      <c r="N11" s="65"/>
      <c r="O11" s="66"/>
      <c r="R11" s="9" t="s">
        <v>41</v>
      </c>
    </row>
    <row r="12" spans="1:19" x14ac:dyDescent="0.25">
      <c r="A12" s="29">
        <v>3</v>
      </c>
      <c r="B12" s="12"/>
      <c r="C12" s="29"/>
      <c r="D12" s="31"/>
      <c r="E12" s="31"/>
      <c r="F12" s="31"/>
      <c r="G12" s="31"/>
      <c r="H12" s="32" t="s">
        <v>5</v>
      </c>
      <c r="I12" s="29"/>
      <c r="J12" s="38">
        <f>N8</f>
        <v>41710</v>
      </c>
      <c r="K12" s="39"/>
      <c r="L12" s="43">
        <f>L14-14</f>
        <v>41776</v>
      </c>
      <c r="M12" s="39"/>
      <c r="N12" s="53"/>
      <c r="O12" s="52"/>
      <c r="P12" s="8" t="s">
        <v>24</v>
      </c>
      <c r="R12" s="7"/>
    </row>
    <row r="13" spans="1:19" x14ac:dyDescent="0.25">
      <c r="A13" s="30"/>
      <c r="B13" s="13"/>
      <c r="C13" s="30"/>
      <c r="D13" s="33"/>
      <c r="E13" s="33"/>
      <c r="F13" s="33"/>
      <c r="G13" s="33"/>
      <c r="H13" s="34"/>
      <c r="I13" s="30"/>
      <c r="J13" s="40"/>
      <c r="K13" s="41"/>
      <c r="L13" s="44"/>
      <c r="M13" s="41"/>
      <c r="N13" s="44"/>
      <c r="O13" s="13"/>
      <c r="R13" s="9" t="s">
        <v>27</v>
      </c>
    </row>
    <row r="14" spans="1:19" x14ac:dyDescent="0.25">
      <c r="A14" s="29">
        <v>4</v>
      </c>
      <c r="B14" s="12"/>
      <c r="C14" s="29"/>
      <c r="D14" s="31"/>
      <c r="E14" s="31"/>
      <c r="F14" s="31"/>
      <c r="G14" s="31"/>
      <c r="H14" s="32" t="s">
        <v>6</v>
      </c>
      <c r="I14" s="29"/>
      <c r="J14" s="38">
        <f>WORKDAY(J12,1)</f>
        <v>41711</v>
      </c>
      <c r="K14" s="39"/>
      <c r="L14" s="43">
        <f>L25-14</f>
        <v>41790</v>
      </c>
      <c r="M14" s="39"/>
      <c r="N14" s="43"/>
      <c r="O14" s="12"/>
      <c r="P14" s="8" t="s">
        <v>25</v>
      </c>
      <c r="R14" s="7"/>
    </row>
    <row r="15" spans="1:19" x14ac:dyDescent="0.25">
      <c r="A15" s="30"/>
      <c r="B15" s="13"/>
      <c r="C15" s="30"/>
      <c r="D15" s="33"/>
      <c r="E15" s="33"/>
      <c r="F15" s="33"/>
      <c r="G15" s="33"/>
      <c r="H15" s="34"/>
      <c r="I15" s="30"/>
      <c r="J15" s="40"/>
      <c r="K15" s="41"/>
      <c r="L15" s="44"/>
      <c r="M15" s="41"/>
      <c r="N15" s="44"/>
      <c r="O15" s="13"/>
      <c r="R15" s="9" t="s">
        <v>26</v>
      </c>
    </row>
    <row r="16" spans="1:19" ht="8.1" customHeight="1" thickBot="1" x14ac:dyDescent="0.3">
      <c r="J16" s="4"/>
      <c r="K16" s="4"/>
      <c r="L16" s="4"/>
      <c r="M16" s="4"/>
      <c r="N16" s="6"/>
      <c r="P16" s="8"/>
      <c r="R16" s="7"/>
    </row>
    <row r="17" spans="1:21" x14ac:dyDescent="0.25">
      <c r="A17" s="29">
        <v>5</v>
      </c>
      <c r="B17" s="12"/>
      <c r="C17" s="35" t="s">
        <v>12</v>
      </c>
      <c r="D17" s="31"/>
      <c r="E17" s="31"/>
      <c r="F17" s="31"/>
      <c r="G17" s="31"/>
      <c r="H17" s="12"/>
      <c r="I17" s="29"/>
      <c r="J17" s="38">
        <f>WORKDAY(J10,1)</f>
        <v>41711</v>
      </c>
      <c r="K17" s="39"/>
      <c r="L17" s="43">
        <f>L10 + 7</f>
        <v>41727</v>
      </c>
      <c r="M17" s="38"/>
      <c r="N17" s="63"/>
      <c r="O17" s="64"/>
      <c r="P17" s="8" t="s">
        <v>29</v>
      </c>
      <c r="R17" s="7"/>
    </row>
    <row r="18" spans="1:21" ht="15.75" thickBot="1" x14ac:dyDescent="0.3">
      <c r="A18" s="30"/>
      <c r="B18" s="13"/>
      <c r="C18" s="36"/>
      <c r="D18" s="33"/>
      <c r="E18" s="33"/>
      <c r="F18" s="33"/>
      <c r="G18" s="33"/>
      <c r="H18" s="13"/>
      <c r="I18" s="30"/>
      <c r="J18" s="40"/>
      <c r="K18" s="41"/>
      <c r="L18" s="44"/>
      <c r="M18" s="40"/>
      <c r="N18" s="65"/>
      <c r="O18" s="66"/>
      <c r="R18" s="9" t="s">
        <v>28</v>
      </c>
    </row>
    <row r="19" spans="1:21" x14ac:dyDescent="0.25">
      <c r="A19" s="24">
        <v>6</v>
      </c>
      <c r="B19" s="25"/>
      <c r="C19" s="26"/>
      <c r="D19" s="27"/>
      <c r="E19" s="27"/>
      <c r="F19" s="27"/>
      <c r="G19" s="27"/>
      <c r="H19" s="37" t="s">
        <v>44</v>
      </c>
      <c r="I19" s="24"/>
      <c r="J19" s="28">
        <f>J20-14</f>
        <v>41727</v>
      </c>
      <c r="K19" s="42"/>
      <c r="L19" s="45">
        <f>L20-14</f>
        <v>41743</v>
      </c>
      <c r="M19" s="42"/>
      <c r="N19" s="44"/>
      <c r="O19" s="13"/>
      <c r="P19" s="8" t="s">
        <v>30</v>
      </c>
      <c r="R19" s="7"/>
    </row>
    <row r="20" spans="1:21" x14ac:dyDescent="0.25">
      <c r="A20" s="24">
        <v>7</v>
      </c>
      <c r="B20" s="25"/>
      <c r="C20" s="26" t="s">
        <v>14</v>
      </c>
      <c r="D20" s="27"/>
      <c r="E20" s="27"/>
      <c r="F20" s="27"/>
      <c r="G20" s="27"/>
      <c r="H20" s="25"/>
      <c r="I20" s="24"/>
      <c r="J20" s="28">
        <f>J17+30</f>
        <v>41741</v>
      </c>
      <c r="K20" s="42"/>
      <c r="L20" s="45">
        <f>L17+30</f>
        <v>41757</v>
      </c>
      <c r="M20" s="42"/>
      <c r="N20" s="45"/>
      <c r="O20" s="25"/>
      <c r="P20" s="8" t="s">
        <v>16</v>
      </c>
      <c r="R20" s="7"/>
      <c r="S20" s="72"/>
    </row>
    <row r="21" spans="1:21" ht="15.75" thickBot="1" x14ac:dyDescent="0.3">
      <c r="A21" s="24">
        <v>8</v>
      </c>
      <c r="B21" s="25"/>
      <c r="C21" s="24"/>
      <c r="D21" s="27"/>
      <c r="E21" s="27"/>
      <c r="F21" s="27"/>
      <c r="G21" s="27"/>
      <c r="H21" s="37" t="s">
        <v>18</v>
      </c>
      <c r="I21" s="24"/>
      <c r="J21" s="28">
        <f>J20+15</f>
        <v>41756</v>
      </c>
      <c r="K21" s="42"/>
      <c r="L21" s="45">
        <f>L20+15</f>
        <v>41772</v>
      </c>
      <c r="M21" s="42"/>
      <c r="N21" s="43"/>
      <c r="O21" s="12"/>
      <c r="P21" s="8" t="s">
        <v>31</v>
      </c>
      <c r="R21" s="7"/>
      <c r="S21" s="72"/>
    </row>
    <row r="22" spans="1:21" ht="15.75" thickBot="1" x14ac:dyDescent="0.3">
      <c r="A22" s="24">
        <v>9</v>
      </c>
      <c r="B22" s="25"/>
      <c r="C22" s="26" t="s">
        <v>15</v>
      </c>
      <c r="D22" s="27"/>
      <c r="E22" s="27"/>
      <c r="F22" s="27"/>
      <c r="G22" s="27"/>
      <c r="H22" s="25"/>
      <c r="I22" s="24"/>
      <c r="J22" s="28">
        <f>WORKDAY(J21,1)</f>
        <v>41757</v>
      </c>
      <c r="K22" s="42"/>
      <c r="L22" s="45">
        <f>EDATE(L21,1)</f>
        <v>41803</v>
      </c>
      <c r="M22" s="28"/>
      <c r="N22" s="67"/>
      <c r="O22" s="68"/>
      <c r="P22" s="8" t="s">
        <v>32</v>
      </c>
      <c r="R22" s="7"/>
    </row>
    <row r="23" spans="1:21" ht="8.1" customHeight="1" x14ac:dyDescent="0.25">
      <c r="J23" s="4"/>
      <c r="K23" s="4"/>
      <c r="L23" s="4"/>
      <c r="M23" s="4"/>
      <c r="N23" s="6"/>
      <c r="P23" s="8"/>
      <c r="R23" s="7"/>
    </row>
    <row r="24" spans="1:21" ht="14.25" customHeight="1" x14ac:dyDescent="0.25">
      <c r="A24" s="24">
        <v>10</v>
      </c>
      <c r="B24" s="25"/>
      <c r="C24" s="73" t="s">
        <v>45</v>
      </c>
      <c r="D24" s="27"/>
      <c r="E24" s="27"/>
      <c r="F24" s="27"/>
      <c r="G24" s="27"/>
      <c r="H24" s="25"/>
      <c r="I24" s="24"/>
      <c r="J24" s="74">
        <f>N8+1</f>
        <v>41711</v>
      </c>
      <c r="K24" s="42"/>
      <c r="L24" s="76">
        <f>N8+15</f>
        <v>41725</v>
      </c>
      <c r="M24" s="42"/>
      <c r="N24" s="45"/>
      <c r="O24" s="25"/>
      <c r="P24" s="8" t="s">
        <v>46</v>
      </c>
      <c r="R24" s="7"/>
      <c r="U24" s="4"/>
    </row>
    <row r="25" spans="1:21" x14ac:dyDescent="0.25">
      <c r="A25" s="29">
        <v>11</v>
      </c>
      <c r="B25" s="12"/>
      <c r="C25" s="29"/>
      <c r="D25" s="31"/>
      <c r="E25" s="31"/>
      <c r="F25" s="31"/>
      <c r="G25" s="31"/>
      <c r="H25" s="32" t="s">
        <v>11</v>
      </c>
      <c r="I25" s="29"/>
      <c r="J25" s="38">
        <f>MAX(J24,J22)+1</f>
        <v>41758</v>
      </c>
      <c r="K25" s="39"/>
      <c r="L25" s="38">
        <f>MAX(L24,L22)+1</f>
        <v>41804</v>
      </c>
      <c r="M25" s="39"/>
      <c r="N25" s="43"/>
      <c r="O25" s="12"/>
      <c r="P25" s="8" t="s">
        <v>33</v>
      </c>
      <c r="R25" s="7"/>
    </row>
    <row r="26" spans="1:21" x14ac:dyDescent="0.25">
      <c r="A26" s="30"/>
      <c r="B26" s="13"/>
      <c r="C26" s="30"/>
      <c r="D26" s="33"/>
      <c r="E26" s="33"/>
      <c r="F26" s="33"/>
      <c r="G26" s="33"/>
      <c r="H26" s="34"/>
      <c r="I26" s="30"/>
      <c r="J26" s="40"/>
      <c r="K26" s="41"/>
      <c r="L26" s="44"/>
      <c r="M26" s="41"/>
      <c r="N26" s="44"/>
      <c r="O26" s="13"/>
      <c r="R26" s="9" t="s">
        <v>34</v>
      </c>
    </row>
    <row r="27" spans="1:21" x14ac:dyDescent="0.25">
      <c r="A27" s="29">
        <v>12</v>
      </c>
      <c r="B27" s="12"/>
      <c r="C27" s="29"/>
      <c r="D27" s="31"/>
      <c r="E27" s="31"/>
      <c r="F27" s="31"/>
      <c r="G27" s="31"/>
      <c r="H27" s="32" t="s">
        <v>10</v>
      </c>
      <c r="I27" s="29"/>
      <c r="J27" s="75">
        <f>WORKDAY(J25,1)</f>
        <v>41759</v>
      </c>
      <c r="K27" s="39"/>
      <c r="L27" s="43">
        <f>L29-14</f>
        <v>41788</v>
      </c>
      <c r="M27" s="39"/>
      <c r="N27" s="43"/>
      <c r="O27" s="12"/>
      <c r="P27" s="8" t="s">
        <v>37</v>
      </c>
      <c r="R27" s="7"/>
    </row>
    <row r="28" spans="1:21" x14ac:dyDescent="0.25">
      <c r="A28" s="30"/>
      <c r="B28" s="13"/>
      <c r="C28" s="30"/>
      <c r="D28" s="33"/>
      <c r="E28" s="33"/>
      <c r="F28" s="33"/>
      <c r="G28" s="33"/>
      <c r="H28" s="34"/>
      <c r="I28" s="30"/>
      <c r="J28" s="40"/>
      <c r="K28" s="41"/>
      <c r="L28" s="44"/>
      <c r="M28" s="41"/>
      <c r="N28" s="44"/>
      <c r="O28" s="13"/>
      <c r="R28" s="9" t="s">
        <v>35</v>
      </c>
    </row>
    <row r="29" spans="1:21" x14ac:dyDescent="0.25">
      <c r="A29" s="29">
        <v>13</v>
      </c>
      <c r="B29" s="12"/>
      <c r="C29" s="29"/>
      <c r="D29" s="31"/>
      <c r="E29" s="31"/>
      <c r="F29" s="31"/>
      <c r="G29" s="31"/>
      <c r="H29" s="32" t="s">
        <v>7</v>
      </c>
      <c r="I29" s="29"/>
      <c r="J29" s="70">
        <f>J27+14</f>
        <v>41773</v>
      </c>
      <c r="K29" s="39"/>
      <c r="L29" s="69">
        <f>WORKDAY(J36,-10)</f>
        <v>41802</v>
      </c>
      <c r="M29" s="39"/>
      <c r="N29" s="43"/>
      <c r="O29" s="12"/>
      <c r="P29" s="8" t="s">
        <v>38</v>
      </c>
      <c r="R29" s="7"/>
    </row>
    <row r="30" spans="1:21" x14ac:dyDescent="0.25">
      <c r="A30" s="30"/>
      <c r="B30" s="13"/>
      <c r="C30" s="30"/>
      <c r="D30" s="33"/>
      <c r="E30" s="33"/>
      <c r="F30" s="33"/>
      <c r="G30" s="33"/>
      <c r="H30" s="34"/>
      <c r="I30" s="48"/>
      <c r="J30" s="49"/>
      <c r="K30" s="50"/>
      <c r="L30" s="44"/>
      <c r="M30" s="41"/>
      <c r="N30" s="44"/>
      <c r="O30" s="13"/>
      <c r="R30" s="9" t="s">
        <v>39</v>
      </c>
    </row>
    <row r="31" spans="1:21" x14ac:dyDescent="0.25">
      <c r="A31" s="29">
        <v>14</v>
      </c>
      <c r="B31" s="12"/>
      <c r="C31" s="29"/>
      <c r="D31" s="31"/>
      <c r="E31" s="31"/>
      <c r="F31" s="31"/>
      <c r="G31" s="31"/>
      <c r="H31" s="46" t="s">
        <v>8</v>
      </c>
      <c r="I31" s="29"/>
      <c r="J31" s="38">
        <f>J29+5</f>
        <v>41778</v>
      </c>
      <c r="K31" s="39"/>
      <c r="L31" s="38">
        <f>L29+5</f>
        <v>41807</v>
      </c>
      <c r="M31" s="39"/>
      <c r="N31" s="43"/>
      <c r="O31" s="12"/>
      <c r="P31" s="8" t="s">
        <v>17</v>
      </c>
      <c r="R31" s="7"/>
    </row>
    <row r="32" spans="1:21" x14ac:dyDescent="0.25">
      <c r="A32" s="30"/>
      <c r="B32" s="13"/>
      <c r="C32" s="30"/>
      <c r="D32" s="33"/>
      <c r="E32" s="33"/>
      <c r="F32" s="33"/>
      <c r="G32" s="33"/>
      <c r="H32" s="47"/>
      <c r="I32" s="30"/>
      <c r="J32" s="40"/>
      <c r="K32" s="41"/>
      <c r="L32" s="40"/>
      <c r="M32" s="41"/>
      <c r="N32" s="44"/>
      <c r="O32" s="13"/>
      <c r="R32" s="9" t="s">
        <v>36</v>
      </c>
    </row>
    <row r="33" spans="1:18" x14ac:dyDescent="0.25">
      <c r="A33" s="29">
        <v>15</v>
      </c>
      <c r="B33" s="12"/>
      <c r="C33" s="29"/>
      <c r="D33" s="31"/>
      <c r="E33" s="31"/>
      <c r="F33" s="31"/>
      <c r="G33" s="31"/>
      <c r="H33" s="32" t="s">
        <v>13</v>
      </c>
      <c r="I33" s="29"/>
      <c r="J33" s="38">
        <f>WORKDAY(J29,1)</f>
        <v>41774</v>
      </c>
      <c r="K33" s="39"/>
      <c r="L33" s="43">
        <f>WORKDAY(J36,-5)</f>
        <v>41809</v>
      </c>
      <c r="M33" s="39"/>
      <c r="N33" s="43"/>
      <c r="O33" s="12"/>
      <c r="P33" s="8" t="s">
        <v>17</v>
      </c>
      <c r="R33" s="7"/>
    </row>
    <row r="34" spans="1:18" x14ac:dyDescent="0.25">
      <c r="A34" s="30"/>
      <c r="B34" s="13"/>
      <c r="C34" s="30"/>
      <c r="D34" s="33"/>
      <c r="E34" s="33"/>
      <c r="F34" s="33"/>
      <c r="G34" s="33"/>
      <c r="H34" s="34"/>
      <c r="I34" s="30"/>
      <c r="J34" s="40"/>
      <c r="K34" s="41"/>
      <c r="L34" s="44"/>
      <c r="M34" s="41"/>
      <c r="N34" s="44"/>
      <c r="O34" s="13"/>
      <c r="R34" s="9" t="s">
        <v>40</v>
      </c>
    </row>
    <row r="35" spans="1:18" ht="8.1" customHeight="1" x14ac:dyDescent="0.25">
      <c r="A35" s="51"/>
      <c r="B35" s="51"/>
      <c r="C35" s="51"/>
      <c r="D35" s="51"/>
      <c r="E35" s="51"/>
      <c r="F35" s="51"/>
      <c r="G35" s="51"/>
      <c r="H35" s="54"/>
      <c r="I35" s="51"/>
      <c r="J35" s="49"/>
      <c r="K35" s="49"/>
      <c r="L35" s="49"/>
      <c r="M35" s="49"/>
      <c r="N35" s="49"/>
      <c r="O35" s="51"/>
      <c r="P35" s="51"/>
      <c r="R35" s="9"/>
    </row>
    <row r="36" spans="1:18" x14ac:dyDescent="0.25">
      <c r="A36" s="58">
        <v>16</v>
      </c>
      <c r="B36" s="59"/>
      <c r="C36" s="60" t="s">
        <v>9</v>
      </c>
      <c r="D36" s="61"/>
      <c r="E36" s="61"/>
      <c r="F36" s="61"/>
      <c r="G36" s="61"/>
      <c r="H36" s="59"/>
      <c r="I36" s="58"/>
      <c r="J36" s="62">
        <f>J3</f>
        <v>41816</v>
      </c>
      <c r="K36" s="62"/>
      <c r="L36" s="62"/>
      <c r="M36" s="62"/>
      <c r="N36" s="27"/>
      <c r="O36" s="59"/>
      <c r="Q36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Viktor</cp:lastModifiedBy>
  <cp:lastPrinted>2015-04-11T10:04:19Z</cp:lastPrinted>
  <dcterms:created xsi:type="dcterms:W3CDTF">2015-03-28T10:12:20Z</dcterms:created>
  <dcterms:modified xsi:type="dcterms:W3CDTF">2015-04-11T10:06:26Z</dcterms:modified>
</cp:coreProperties>
</file>